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yn\Downloads\"/>
    </mc:Choice>
  </mc:AlternateContent>
  <xr:revisionPtr revIDLastSave="0" documentId="13_ncr:1_{44C913D8-B0DF-482D-9470-D8C86CC6ACF5}" xr6:coauthVersionLast="36" xr6:coauthVersionMax="36" xr10:uidLastSave="{00000000-0000-0000-0000-000000000000}"/>
  <bookViews>
    <workbookView xWindow="0" yWindow="0" windowWidth="23040" windowHeight="9216" activeTab="1" xr2:uid="{6360ED41-80D6-4B1C-964D-D1B9714096D6}"/>
  </bookViews>
  <sheets>
    <sheet name="Sample" sheetId="1" r:id="rId1"/>
    <sheet name="Blank" sheetId="2" r:id="rId2"/>
  </sheets>
  <definedNames>
    <definedName name="_xlnm.Print_Area" localSheetId="0">Sample!$A$1:$I$46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" l="1"/>
  <c r="D36" i="2" s="1"/>
  <c r="D42" i="2" l="1"/>
  <c r="D43" i="2" s="1"/>
  <c r="D44" i="2" s="1"/>
  <c r="D29" i="2"/>
  <c r="D31" i="2" s="1"/>
  <c r="I26" i="2"/>
  <c r="D26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D33" i="2" l="1"/>
  <c r="D35" i="2" s="1"/>
  <c r="D46" i="2" s="1"/>
  <c r="D26" i="1"/>
  <c r="D29" i="1"/>
  <c r="I26" i="1"/>
  <c r="E23" i="1"/>
  <c r="E22" i="1"/>
  <c r="D32" i="1"/>
  <c r="D42" i="1"/>
  <c r="D43" i="1" s="1"/>
  <c r="D44" i="1" s="1"/>
  <c r="E24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31" i="1" l="1"/>
  <c r="D33" i="1" s="1"/>
  <c r="D35" i="1" s="1"/>
  <c r="D36" i="1" s="1"/>
  <c r="D46" i="1" s="1"/>
</calcChain>
</file>

<file path=xl/sharedStrings.xml><?xml version="1.0" encoding="utf-8"?>
<sst xmlns="http://schemas.openxmlformats.org/spreadsheetml/2006/main" count="181" uniqueCount="62">
  <si>
    <t>DBH</t>
  </si>
  <si>
    <t>Tree ID</t>
  </si>
  <si>
    <t>Common Name</t>
  </si>
  <si>
    <t>Y</t>
  </si>
  <si>
    <t>Sugar Maple</t>
  </si>
  <si>
    <t>Scientific Name</t>
  </si>
  <si>
    <t>Acer saccharum</t>
  </si>
  <si>
    <t>Red Maple</t>
  </si>
  <si>
    <t>Acer rubrum</t>
  </si>
  <si>
    <t>Eastern Red Cedar</t>
  </si>
  <si>
    <t>Juniperus virginiana</t>
  </si>
  <si>
    <t>White Oak</t>
  </si>
  <si>
    <t>Quercus alba</t>
  </si>
  <si>
    <t>Shagbark Hickory</t>
  </si>
  <si>
    <t>Carya ovata</t>
  </si>
  <si>
    <t>N</t>
  </si>
  <si>
    <t>Date completed:</t>
  </si>
  <si>
    <t>Prepared by:</t>
  </si>
  <si>
    <t>Total # of Trees Surveyed:</t>
  </si>
  <si>
    <t>Specimen Tree? 
Y/N</t>
  </si>
  <si>
    <t>Dead/
Diseased? Y/N</t>
  </si>
  <si>
    <t>Invasive Species?
Y/N</t>
  </si>
  <si>
    <t>TREE INVENTORY</t>
  </si>
  <si>
    <t>TREE SURVEY</t>
  </si>
  <si>
    <t>Joseph Pine, Arborist, Best Tree Consultants</t>
  </si>
  <si>
    <t>Norway Maple</t>
  </si>
  <si>
    <t>Acer platanoides</t>
  </si>
  <si>
    <t>A</t>
  </si>
  <si>
    <t>B</t>
  </si>
  <si>
    <t>C</t>
  </si>
  <si>
    <t>D</t>
  </si>
  <si>
    <t>E</t>
  </si>
  <si>
    <t>F</t>
  </si>
  <si>
    <t>G</t>
  </si>
  <si>
    <t>H</t>
  </si>
  <si>
    <t>Mitigation Ratio: (A/B)</t>
  </si>
  <si>
    <t>Tree deficient: (E-F)</t>
  </si>
  <si>
    <r>
      <rPr>
        <b/>
        <sz val="12"/>
        <color theme="1"/>
        <rFont val="Times New Roman"/>
        <family val="1"/>
      </rPr>
      <t>Payment to Tree Bank Fund Required</t>
    </r>
    <r>
      <rPr>
        <sz val="12"/>
        <color theme="1"/>
        <rFont val="Times New Roman"/>
        <family val="1"/>
      </rPr>
      <t xml:space="preserve"> - $300 for every 5,000 SF of Protected Woodland Disturbed.</t>
    </r>
  </si>
  <si>
    <t>Average DBH of replacement trees (inches):</t>
  </si>
  <si>
    <t>Disturbed Protected Woodland (acres):</t>
  </si>
  <si>
    <t>Total Protected Trees to be Removed:</t>
  </si>
  <si>
    <t>Average DBH of protected trees being removed (inches):</t>
  </si>
  <si>
    <r>
      <rPr>
        <b/>
        <sz val="12"/>
        <color theme="1"/>
        <rFont val="Times New Roman"/>
        <family val="1"/>
      </rPr>
      <t>Protected Woodland</t>
    </r>
    <r>
      <rPr>
        <sz val="12"/>
        <color theme="1"/>
        <rFont val="Times New Roman"/>
        <family val="1"/>
      </rPr>
      <t xml:space="preserve"> - Woodland of 10,000 SF or greater in area regardless of individual property boundaries.</t>
    </r>
  </si>
  <si>
    <t>I</t>
  </si>
  <si>
    <t>J</t>
  </si>
  <si>
    <t>K</t>
  </si>
  <si>
    <t>L</t>
  </si>
  <si>
    <t>Disturbed Protected Woodland (SF): (Ix43,560 SF)</t>
  </si>
  <si>
    <t>Area subject to regulation: (J/5,000 SF)</t>
  </si>
  <si>
    <t>Tree to be Removed? Y/N</t>
  </si>
  <si>
    <t># Protected Tree 
Count
0/1</t>
  </si>
  <si>
    <r>
      <t>Protected Trees to be Removed</t>
    </r>
    <r>
      <rPr>
        <b/>
        <sz val="10"/>
        <color theme="1"/>
        <rFont val="Times New Roman"/>
        <family val="1"/>
      </rPr>
      <t xml:space="preserve"> (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Times New Roman"/>
        <family val="1"/>
      </rPr>
      <t>8"dbh, not invasive or dead):</t>
    </r>
  </si>
  <si>
    <t>Required # replacement trees: (CxD)</t>
  </si>
  <si>
    <t># Replacement trees being planted:</t>
  </si>
  <si>
    <t>Calculated Payment to Tree Bank Fund: (G x $100)</t>
  </si>
  <si>
    <t>Calculated Payment to Tree Bank Fund: (Kx$300)</t>
  </si>
  <si>
    <t>Total Calculated Payment to Tree Bank Fund:</t>
  </si>
  <si>
    <t>PROTECTED TREE CALCULATION</t>
  </si>
  <si>
    <t>PROTECTED WOODLAND CALCULATION</t>
  </si>
  <si>
    <t xml:space="preserve">**Please note: This worksheet is a guide for the Planning Board to use in determining required tree mitigation. Refer to Town Code Chapter 270 for definitions and mitigation requirements. </t>
  </si>
  <si>
    <t>Calculated Payment to Tree Bank Fund: (D x $100)</t>
  </si>
  <si>
    <t>Dead? 
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</si>
</sst>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409]mmmm\ d\,\ yyyy;@"/>
    <numFmt numFmtId="166" formatCode="0.0"/>
    <numFmt numFmtId="167" formatCode="&quot;$&quot;#,##0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2" tint="-0.499984740745262"/>
      <name val="Times New Roman"/>
      <family val="1"/>
    </font>
    <font>
      <b/>
      <sz val="12"/>
      <color theme="2" tint="-0.499984740745262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2"/>
      <color theme="2" tint="-0.749992370372631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theme="2" tint="-0.74999237037263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3496-8ED0-4579-AA35-2267ED956DA5}">
  <sheetPr>
    <pageSetUpPr fitToPage="1"/>
  </sheetPr>
  <dimension ref="A1:M58"/>
  <sheetViews>
    <sheetView workbookViewId="0">
      <selection activeCell="B48" sqref="B48"/>
    </sheetView>
  </sheetViews>
  <sheetFormatPr defaultRowHeight="20.399999999999999" customHeight="1" x14ac:dyDescent="0.3"/>
  <cols>
    <col min="1" max="1" width="7.33203125" style="2" customWidth="1"/>
    <col min="2" max="3" width="28.44140625" style="2" customWidth="1"/>
    <col min="4" max="8" width="12" style="2" customWidth="1"/>
    <col min="9" max="13" width="11.109375" style="2" customWidth="1"/>
    <col min="14" max="16384" width="8.88671875" style="3"/>
  </cols>
  <sheetData>
    <row r="1" spans="1:13" ht="20.399999999999999" customHeight="1" x14ac:dyDescent="0.3">
      <c r="A1" s="1" t="s">
        <v>23</v>
      </c>
    </row>
    <row r="2" spans="1:13" ht="20.399999999999999" customHeight="1" x14ac:dyDescent="0.3">
      <c r="A2" s="49" t="s">
        <v>16</v>
      </c>
      <c r="B2" s="49"/>
      <c r="C2" s="37">
        <v>45352</v>
      </c>
    </row>
    <row r="3" spans="1:13" ht="20.399999999999999" customHeight="1" x14ac:dyDescent="0.3">
      <c r="A3" s="49" t="s">
        <v>17</v>
      </c>
      <c r="B3" s="49"/>
      <c r="C3" s="38" t="s">
        <v>24</v>
      </c>
      <c r="D3" s="5"/>
      <c r="E3" s="5"/>
      <c r="F3" s="5"/>
      <c r="G3" s="5"/>
      <c r="H3" s="5"/>
    </row>
    <row r="4" spans="1:13" ht="20.399999999999999" customHeight="1" thickBot="1" x14ac:dyDescent="0.35">
      <c r="C4" s="6"/>
    </row>
    <row r="5" spans="1:13" ht="20.399999999999999" customHeight="1" thickBot="1" x14ac:dyDescent="0.35">
      <c r="A5" s="50" t="s">
        <v>22</v>
      </c>
      <c r="B5" s="51"/>
      <c r="C5" s="51"/>
      <c r="D5" s="51"/>
      <c r="E5" s="51"/>
      <c r="F5" s="51"/>
      <c r="G5" s="51"/>
      <c r="H5" s="51"/>
      <c r="I5" s="52"/>
    </row>
    <row r="6" spans="1:13" s="8" customFormat="1" ht="66" customHeight="1" x14ac:dyDescent="0.3">
      <c r="A6" s="18" t="s">
        <v>1</v>
      </c>
      <c r="B6" s="19" t="s">
        <v>2</v>
      </c>
      <c r="C6" s="19" t="s">
        <v>5</v>
      </c>
      <c r="D6" s="20" t="s">
        <v>0</v>
      </c>
      <c r="E6" s="20" t="s">
        <v>19</v>
      </c>
      <c r="F6" s="20" t="s">
        <v>21</v>
      </c>
      <c r="G6" s="20" t="s">
        <v>20</v>
      </c>
      <c r="H6" s="20" t="s">
        <v>49</v>
      </c>
      <c r="I6" s="21" t="s">
        <v>50</v>
      </c>
      <c r="J6" s="7"/>
      <c r="K6" s="7"/>
      <c r="L6" s="7"/>
      <c r="M6" s="7"/>
    </row>
    <row r="7" spans="1:13" ht="20.399999999999999" customHeight="1" x14ac:dyDescent="0.3">
      <c r="A7" s="25">
        <v>101</v>
      </c>
      <c r="B7" s="26" t="s">
        <v>4</v>
      </c>
      <c r="C7" s="27" t="s">
        <v>6</v>
      </c>
      <c r="D7" s="28">
        <v>12</v>
      </c>
      <c r="E7" s="28" t="str">
        <f>IF(D7&gt;24,"Y","N")</f>
        <v>N</v>
      </c>
      <c r="F7" s="28" t="s">
        <v>15</v>
      </c>
      <c r="G7" s="28" t="s">
        <v>15</v>
      </c>
      <c r="H7" s="29" t="s">
        <v>15</v>
      </c>
      <c r="I7" s="30">
        <v>0</v>
      </c>
    </row>
    <row r="8" spans="1:13" ht="20.399999999999999" customHeight="1" x14ac:dyDescent="0.3">
      <c r="A8" s="25">
        <v>102</v>
      </c>
      <c r="B8" s="26" t="s">
        <v>7</v>
      </c>
      <c r="C8" s="27" t="s">
        <v>8</v>
      </c>
      <c r="D8" s="28">
        <v>10</v>
      </c>
      <c r="E8" s="28" t="str">
        <f t="shared" ref="E8:E24" si="0">IF(D8&gt;24,"Y","N")</f>
        <v>N</v>
      </c>
      <c r="F8" s="28" t="s">
        <v>15</v>
      </c>
      <c r="G8" s="28" t="s">
        <v>15</v>
      </c>
      <c r="H8" s="29" t="s">
        <v>3</v>
      </c>
      <c r="I8" s="30">
        <v>1</v>
      </c>
    </row>
    <row r="9" spans="1:13" ht="20.399999999999999" customHeight="1" x14ac:dyDescent="0.3">
      <c r="A9" s="25">
        <v>103</v>
      </c>
      <c r="B9" s="26" t="s">
        <v>4</v>
      </c>
      <c r="C9" s="27" t="s">
        <v>6</v>
      </c>
      <c r="D9" s="28">
        <v>20</v>
      </c>
      <c r="E9" s="28" t="str">
        <f t="shared" si="0"/>
        <v>N</v>
      </c>
      <c r="F9" s="28" t="s">
        <v>15</v>
      </c>
      <c r="G9" s="28" t="s">
        <v>3</v>
      </c>
      <c r="H9" s="29" t="s">
        <v>3</v>
      </c>
      <c r="I9" s="30">
        <v>0</v>
      </c>
    </row>
    <row r="10" spans="1:13" ht="20.399999999999999" customHeight="1" x14ac:dyDescent="0.3">
      <c r="A10" s="25">
        <v>104</v>
      </c>
      <c r="B10" s="26" t="s">
        <v>25</v>
      </c>
      <c r="C10" s="27" t="s">
        <v>26</v>
      </c>
      <c r="D10" s="28">
        <v>8</v>
      </c>
      <c r="E10" s="28" t="str">
        <f t="shared" si="0"/>
        <v>N</v>
      </c>
      <c r="F10" s="28" t="s">
        <v>3</v>
      </c>
      <c r="G10" s="28" t="s">
        <v>15</v>
      </c>
      <c r="H10" s="29" t="s">
        <v>3</v>
      </c>
      <c r="I10" s="30">
        <v>0</v>
      </c>
    </row>
    <row r="11" spans="1:13" ht="20.399999999999999" customHeight="1" x14ac:dyDescent="0.3">
      <c r="A11" s="25">
        <v>105</v>
      </c>
      <c r="B11" s="26" t="s">
        <v>7</v>
      </c>
      <c r="C11" s="27" t="s">
        <v>8</v>
      </c>
      <c r="D11" s="28">
        <v>10</v>
      </c>
      <c r="E11" s="28" t="str">
        <f t="shared" si="0"/>
        <v>N</v>
      </c>
      <c r="F11" s="28" t="s">
        <v>15</v>
      </c>
      <c r="G11" s="28" t="s">
        <v>15</v>
      </c>
      <c r="H11" s="29" t="s">
        <v>3</v>
      </c>
      <c r="I11" s="30">
        <v>1</v>
      </c>
    </row>
    <row r="12" spans="1:13" ht="20.399999999999999" customHeight="1" x14ac:dyDescent="0.3">
      <c r="A12" s="25">
        <v>106</v>
      </c>
      <c r="B12" s="26" t="s">
        <v>9</v>
      </c>
      <c r="C12" s="27" t="s">
        <v>10</v>
      </c>
      <c r="D12" s="28">
        <v>12</v>
      </c>
      <c r="E12" s="28" t="str">
        <f t="shared" si="0"/>
        <v>N</v>
      </c>
      <c r="F12" s="28" t="s">
        <v>15</v>
      </c>
      <c r="G12" s="28" t="s">
        <v>15</v>
      </c>
      <c r="H12" s="29" t="s">
        <v>3</v>
      </c>
      <c r="I12" s="30">
        <v>1</v>
      </c>
    </row>
    <row r="13" spans="1:13" ht="20.399999999999999" customHeight="1" x14ac:dyDescent="0.3">
      <c r="A13" s="25">
        <v>107</v>
      </c>
      <c r="B13" s="26" t="s">
        <v>11</v>
      </c>
      <c r="C13" s="27" t="s">
        <v>12</v>
      </c>
      <c r="D13" s="28">
        <v>10</v>
      </c>
      <c r="E13" s="28" t="str">
        <f t="shared" si="0"/>
        <v>N</v>
      </c>
      <c r="F13" s="28" t="s">
        <v>15</v>
      </c>
      <c r="G13" s="28" t="s">
        <v>15</v>
      </c>
      <c r="H13" s="29" t="s">
        <v>15</v>
      </c>
      <c r="I13" s="30">
        <v>0</v>
      </c>
    </row>
    <row r="14" spans="1:13" ht="20.399999999999999" customHeight="1" x14ac:dyDescent="0.3">
      <c r="A14" s="25">
        <v>108</v>
      </c>
      <c r="B14" s="26" t="s">
        <v>4</v>
      </c>
      <c r="C14" s="27" t="s">
        <v>6</v>
      </c>
      <c r="D14" s="28">
        <v>11</v>
      </c>
      <c r="E14" s="28" t="str">
        <f t="shared" si="0"/>
        <v>N</v>
      </c>
      <c r="F14" s="28" t="s">
        <v>15</v>
      </c>
      <c r="G14" s="28" t="s">
        <v>3</v>
      </c>
      <c r="H14" s="29" t="s">
        <v>3</v>
      </c>
      <c r="I14" s="30">
        <v>0</v>
      </c>
    </row>
    <row r="15" spans="1:13" ht="20.399999999999999" customHeight="1" x14ac:dyDescent="0.3">
      <c r="A15" s="25">
        <v>109</v>
      </c>
      <c r="B15" s="26" t="s">
        <v>4</v>
      </c>
      <c r="C15" s="27" t="s">
        <v>6</v>
      </c>
      <c r="D15" s="28">
        <v>16</v>
      </c>
      <c r="E15" s="28" t="str">
        <f t="shared" si="0"/>
        <v>N</v>
      </c>
      <c r="F15" s="28" t="s">
        <v>15</v>
      </c>
      <c r="G15" s="28" t="s">
        <v>15</v>
      </c>
      <c r="H15" s="29" t="s">
        <v>15</v>
      </c>
      <c r="I15" s="30">
        <v>0</v>
      </c>
    </row>
    <row r="16" spans="1:13" ht="20.399999999999999" customHeight="1" x14ac:dyDescent="0.3">
      <c r="A16" s="25">
        <v>110</v>
      </c>
      <c r="B16" s="26" t="s">
        <v>9</v>
      </c>
      <c r="C16" s="27" t="s">
        <v>10</v>
      </c>
      <c r="D16" s="28">
        <v>8</v>
      </c>
      <c r="E16" s="28" t="str">
        <f t="shared" si="0"/>
        <v>N</v>
      </c>
      <c r="F16" s="28" t="s">
        <v>15</v>
      </c>
      <c r="G16" s="28" t="s">
        <v>15</v>
      </c>
      <c r="H16" s="29" t="s">
        <v>3</v>
      </c>
      <c r="I16" s="30">
        <v>1</v>
      </c>
    </row>
    <row r="17" spans="1:13" ht="20.399999999999999" customHeight="1" x14ac:dyDescent="0.3">
      <c r="A17" s="25">
        <v>111</v>
      </c>
      <c r="B17" s="26" t="s">
        <v>9</v>
      </c>
      <c r="C17" s="27" t="s">
        <v>10</v>
      </c>
      <c r="D17" s="28">
        <v>10</v>
      </c>
      <c r="E17" s="28" t="str">
        <f t="shared" si="0"/>
        <v>N</v>
      </c>
      <c r="F17" s="28" t="s">
        <v>15</v>
      </c>
      <c r="G17" s="28" t="s">
        <v>15</v>
      </c>
      <c r="H17" s="29" t="s">
        <v>3</v>
      </c>
      <c r="I17" s="30">
        <v>1</v>
      </c>
    </row>
    <row r="18" spans="1:13" ht="20.399999999999999" customHeight="1" x14ac:dyDescent="0.3">
      <c r="A18" s="25">
        <v>112</v>
      </c>
      <c r="B18" s="26" t="s">
        <v>7</v>
      </c>
      <c r="C18" s="27" t="s">
        <v>8</v>
      </c>
      <c r="D18" s="28">
        <v>8</v>
      </c>
      <c r="E18" s="28" t="str">
        <f t="shared" si="0"/>
        <v>N</v>
      </c>
      <c r="F18" s="28" t="s">
        <v>15</v>
      </c>
      <c r="G18" s="28" t="s">
        <v>3</v>
      </c>
      <c r="H18" s="29" t="s">
        <v>3</v>
      </c>
      <c r="I18" s="30">
        <v>0</v>
      </c>
    </row>
    <row r="19" spans="1:13" ht="20.399999999999999" customHeight="1" x14ac:dyDescent="0.3">
      <c r="A19" s="25">
        <v>113</v>
      </c>
      <c r="B19" s="26" t="s">
        <v>13</v>
      </c>
      <c r="C19" s="27" t="s">
        <v>14</v>
      </c>
      <c r="D19" s="28">
        <v>14</v>
      </c>
      <c r="E19" s="28" t="str">
        <f t="shared" si="0"/>
        <v>N</v>
      </c>
      <c r="F19" s="28" t="s">
        <v>15</v>
      </c>
      <c r="G19" s="28" t="s">
        <v>15</v>
      </c>
      <c r="H19" s="29" t="s">
        <v>3</v>
      </c>
      <c r="I19" s="30">
        <v>1</v>
      </c>
    </row>
    <row r="20" spans="1:13" ht="20.399999999999999" customHeight="1" x14ac:dyDescent="0.3">
      <c r="A20" s="25">
        <v>114</v>
      </c>
      <c r="B20" s="26" t="s">
        <v>13</v>
      </c>
      <c r="C20" s="27" t="s">
        <v>14</v>
      </c>
      <c r="D20" s="28">
        <v>16</v>
      </c>
      <c r="E20" s="28" t="str">
        <f t="shared" si="0"/>
        <v>N</v>
      </c>
      <c r="F20" s="28" t="s">
        <v>15</v>
      </c>
      <c r="G20" s="28" t="s">
        <v>15</v>
      </c>
      <c r="H20" s="29" t="s">
        <v>3</v>
      </c>
      <c r="I20" s="30">
        <v>1</v>
      </c>
    </row>
    <row r="21" spans="1:13" ht="20.399999999999999" customHeight="1" x14ac:dyDescent="0.3">
      <c r="A21" s="25">
        <v>115</v>
      </c>
      <c r="B21" s="26" t="s">
        <v>4</v>
      </c>
      <c r="C21" s="27" t="s">
        <v>6</v>
      </c>
      <c r="D21" s="28">
        <v>8</v>
      </c>
      <c r="E21" s="28" t="str">
        <f t="shared" si="0"/>
        <v>N</v>
      </c>
      <c r="F21" s="28" t="s">
        <v>15</v>
      </c>
      <c r="G21" s="28" t="s">
        <v>15</v>
      </c>
      <c r="H21" s="29" t="s">
        <v>3</v>
      </c>
      <c r="I21" s="30">
        <v>1</v>
      </c>
    </row>
    <row r="22" spans="1:13" ht="20.399999999999999" customHeight="1" x14ac:dyDescent="0.3">
      <c r="A22" s="25">
        <v>116</v>
      </c>
      <c r="B22" s="26" t="s">
        <v>4</v>
      </c>
      <c r="C22" s="27" t="s">
        <v>6</v>
      </c>
      <c r="D22" s="28">
        <v>28</v>
      </c>
      <c r="E22" s="28" t="str">
        <f t="shared" si="0"/>
        <v>Y</v>
      </c>
      <c r="F22" s="28" t="s">
        <v>15</v>
      </c>
      <c r="G22" s="28" t="s">
        <v>15</v>
      </c>
      <c r="H22" s="29" t="s">
        <v>15</v>
      </c>
      <c r="I22" s="30">
        <v>0</v>
      </c>
    </row>
    <row r="23" spans="1:13" ht="20.399999999999999" customHeight="1" x14ac:dyDescent="0.3">
      <c r="A23" s="25">
        <v>117</v>
      </c>
      <c r="B23" s="26" t="s">
        <v>25</v>
      </c>
      <c r="C23" s="27" t="s">
        <v>26</v>
      </c>
      <c r="D23" s="28">
        <v>10</v>
      </c>
      <c r="E23" s="28" t="str">
        <f t="shared" si="0"/>
        <v>N</v>
      </c>
      <c r="F23" s="28" t="s">
        <v>3</v>
      </c>
      <c r="G23" s="28" t="s">
        <v>15</v>
      </c>
      <c r="H23" s="29" t="s">
        <v>3</v>
      </c>
      <c r="I23" s="30">
        <v>0</v>
      </c>
    </row>
    <row r="24" spans="1:13" ht="20.399999999999999" customHeight="1" thickBot="1" x14ac:dyDescent="0.35">
      <c r="A24" s="31">
        <v>118</v>
      </c>
      <c r="B24" s="32" t="s">
        <v>25</v>
      </c>
      <c r="C24" s="33" t="s">
        <v>26</v>
      </c>
      <c r="D24" s="34">
        <v>12</v>
      </c>
      <c r="E24" s="34" t="str">
        <f t="shared" si="0"/>
        <v>N</v>
      </c>
      <c r="F24" s="34" t="s">
        <v>3</v>
      </c>
      <c r="G24" s="34" t="s">
        <v>15</v>
      </c>
      <c r="H24" s="35" t="s">
        <v>3</v>
      </c>
      <c r="I24" s="36">
        <v>0</v>
      </c>
    </row>
    <row r="25" spans="1:13" ht="20.399999999999999" customHeight="1" x14ac:dyDescent="0.3">
      <c r="H25" s="3"/>
      <c r="I25" s="3"/>
    </row>
    <row r="26" spans="1:13" ht="20.399999999999999" customHeight="1" x14ac:dyDescent="0.3">
      <c r="A26" s="9" t="s">
        <v>18</v>
      </c>
      <c r="B26" s="9"/>
      <c r="C26" s="3"/>
      <c r="D26" s="39">
        <f>COUNT(D7:D24)</f>
        <v>18</v>
      </c>
      <c r="H26" s="24" t="s">
        <v>40</v>
      </c>
      <c r="I26" s="39">
        <f>SUM(I7:I24)</f>
        <v>8</v>
      </c>
    </row>
    <row r="27" spans="1:13" ht="20.399999999999999" customHeight="1" x14ac:dyDescent="0.3">
      <c r="A27" s="11"/>
      <c r="B27" s="11"/>
      <c r="C27" s="3"/>
      <c r="D27" s="22"/>
    </row>
    <row r="28" spans="1:13" ht="20.399999999999999" customHeight="1" thickBot="1" x14ac:dyDescent="0.35">
      <c r="A28" s="1" t="s">
        <v>57</v>
      </c>
      <c r="B28" s="9"/>
      <c r="C28" s="3"/>
      <c r="D28" s="14"/>
    </row>
    <row r="29" spans="1:13" ht="20.399999999999999" customHeight="1" x14ac:dyDescent="0.3">
      <c r="A29" s="10" t="s">
        <v>27</v>
      </c>
      <c r="B29" s="48" t="s">
        <v>41</v>
      </c>
      <c r="C29" s="48"/>
      <c r="D29" s="40">
        <f>AVERAGEIFS(D7:D24, I7:I24, "1")</f>
        <v>11</v>
      </c>
      <c r="F29" s="53" t="s">
        <v>59</v>
      </c>
      <c r="G29" s="54"/>
      <c r="H29" s="54"/>
      <c r="I29" s="55"/>
    </row>
    <row r="30" spans="1:13" ht="20.399999999999999" customHeight="1" x14ac:dyDescent="0.3">
      <c r="A30" s="10" t="s">
        <v>28</v>
      </c>
      <c r="B30" s="48" t="s">
        <v>38</v>
      </c>
      <c r="C30" s="48"/>
      <c r="D30" s="39">
        <v>3</v>
      </c>
      <c r="F30" s="56"/>
      <c r="G30" s="57"/>
      <c r="H30" s="57"/>
      <c r="I30" s="58"/>
      <c r="M30" s="13"/>
    </row>
    <row r="31" spans="1:13" ht="20.399999999999999" customHeight="1" x14ac:dyDescent="0.3">
      <c r="A31" s="10" t="s">
        <v>29</v>
      </c>
      <c r="B31" s="48" t="s">
        <v>35</v>
      </c>
      <c r="C31" s="48"/>
      <c r="D31" s="40">
        <f>D29/D30</f>
        <v>3.6666666666666665</v>
      </c>
      <c r="F31" s="56"/>
      <c r="G31" s="57"/>
      <c r="H31" s="57"/>
      <c r="I31" s="58"/>
    </row>
    <row r="32" spans="1:13" ht="20.399999999999999" customHeight="1" x14ac:dyDescent="0.3">
      <c r="A32" s="10" t="s">
        <v>30</v>
      </c>
      <c r="B32" s="48" t="s">
        <v>51</v>
      </c>
      <c r="C32" s="48"/>
      <c r="D32" s="39">
        <f>I26</f>
        <v>8</v>
      </c>
      <c r="F32" s="56"/>
      <c r="G32" s="57"/>
      <c r="H32" s="57"/>
      <c r="I32" s="58"/>
    </row>
    <row r="33" spans="1:9" ht="20.399999999999999" customHeight="1" thickBot="1" x14ac:dyDescent="0.35">
      <c r="A33" s="10" t="s">
        <v>31</v>
      </c>
      <c r="B33" s="48" t="s">
        <v>52</v>
      </c>
      <c r="C33" s="48"/>
      <c r="D33" s="41">
        <f>D31*D32</f>
        <v>29.333333333333332</v>
      </c>
      <c r="F33" s="59"/>
      <c r="G33" s="60"/>
      <c r="H33" s="60"/>
      <c r="I33" s="61"/>
    </row>
    <row r="34" spans="1:9" ht="20.399999999999999" customHeight="1" x14ac:dyDescent="0.3">
      <c r="A34" s="10" t="s">
        <v>32</v>
      </c>
      <c r="B34" s="48" t="s">
        <v>53</v>
      </c>
      <c r="C34" s="48"/>
      <c r="D34" s="39">
        <v>23</v>
      </c>
      <c r="F34" s="23"/>
      <c r="G34" s="23"/>
      <c r="H34" s="23"/>
    </row>
    <row r="35" spans="1:9" ht="20.399999999999999" customHeight="1" x14ac:dyDescent="0.3">
      <c r="A35" s="10" t="s">
        <v>33</v>
      </c>
      <c r="B35" s="48" t="s">
        <v>36</v>
      </c>
      <c r="C35" s="48"/>
      <c r="D35" s="41">
        <f>ROUND(D33-D34,0)</f>
        <v>6</v>
      </c>
      <c r="F35" s="23"/>
      <c r="G35" s="23"/>
      <c r="H35" s="23"/>
    </row>
    <row r="36" spans="1:9" ht="20.399999999999999" customHeight="1" x14ac:dyDescent="0.3">
      <c r="A36" s="10" t="s">
        <v>34</v>
      </c>
      <c r="B36" s="48" t="s">
        <v>54</v>
      </c>
      <c r="C36" s="48"/>
      <c r="D36" s="42">
        <f>D35*100</f>
        <v>600</v>
      </c>
      <c r="F36" s="23"/>
      <c r="G36" s="23"/>
      <c r="H36" s="23"/>
    </row>
    <row r="37" spans="1:9" ht="20.399999999999999" customHeight="1" x14ac:dyDescent="0.3">
      <c r="B37" s="4"/>
      <c r="C37" s="4"/>
      <c r="D37" s="12"/>
      <c r="F37" s="4"/>
    </row>
    <row r="38" spans="1:9" ht="20.399999999999999" customHeight="1" x14ac:dyDescent="0.3">
      <c r="A38" s="15" t="s">
        <v>58</v>
      </c>
      <c r="B38" s="4"/>
      <c r="C38" s="4"/>
    </row>
    <row r="39" spans="1:9" ht="20.399999999999999" customHeight="1" x14ac:dyDescent="0.3">
      <c r="A39" s="49" t="s">
        <v>42</v>
      </c>
      <c r="B39" s="49"/>
      <c r="C39" s="49"/>
      <c r="D39" s="49"/>
      <c r="E39" s="49"/>
      <c r="F39" s="49"/>
      <c r="G39" s="49"/>
      <c r="H39" s="49"/>
    </row>
    <row r="40" spans="1:9" ht="20.399999999999999" customHeight="1" x14ac:dyDescent="0.3">
      <c r="A40" s="49" t="s">
        <v>37</v>
      </c>
      <c r="B40" s="49"/>
      <c r="C40" s="49"/>
      <c r="D40" s="49"/>
      <c r="E40" s="49"/>
      <c r="F40" s="49"/>
      <c r="G40" s="49"/>
      <c r="H40" s="49"/>
    </row>
    <row r="41" spans="1:9" ht="20.399999999999999" customHeight="1" x14ac:dyDescent="0.3">
      <c r="A41" s="10" t="s">
        <v>43</v>
      </c>
      <c r="B41" s="48" t="s">
        <v>39</v>
      </c>
      <c r="C41" s="48"/>
      <c r="D41" s="39">
        <v>1.3</v>
      </c>
    </row>
    <row r="42" spans="1:9" ht="20.399999999999999" customHeight="1" x14ac:dyDescent="0.3">
      <c r="A42" s="10" t="s">
        <v>44</v>
      </c>
      <c r="B42" s="48" t="s">
        <v>47</v>
      </c>
      <c r="C42" s="48"/>
      <c r="D42" s="43">
        <f>D41*43560</f>
        <v>56628</v>
      </c>
    </row>
    <row r="43" spans="1:9" ht="20.399999999999999" customHeight="1" x14ac:dyDescent="0.3">
      <c r="A43" s="10" t="s">
        <v>45</v>
      </c>
      <c r="B43" s="48" t="s">
        <v>48</v>
      </c>
      <c r="C43" s="48"/>
      <c r="D43" s="44">
        <f>D42/5000</f>
        <v>11.3256</v>
      </c>
    </row>
    <row r="44" spans="1:9" ht="20.399999999999999" customHeight="1" x14ac:dyDescent="0.3">
      <c r="A44" s="10" t="s">
        <v>46</v>
      </c>
      <c r="B44" s="48" t="s">
        <v>55</v>
      </c>
      <c r="C44" s="48"/>
      <c r="D44" s="45">
        <f>D43*300</f>
        <v>3397.68</v>
      </c>
    </row>
    <row r="45" spans="1:9" ht="20.399999999999999" customHeight="1" x14ac:dyDescent="0.3">
      <c r="A45" s="10"/>
      <c r="B45" s="4"/>
      <c r="C45" s="4"/>
      <c r="D45" s="16"/>
    </row>
    <row r="46" spans="1:9" ht="20.399999999999999" customHeight="1" x14ac:dyDescent="0.3">
      <c r="A46" s="10"/>
      <c r="B46" s="11" t="s">
        <v>56</v>
      </c>
      <c r="C46" s="4"/>
      <c r="D46" s="17">
        <f>D36+D44</f>
        <v>3997.68</v>
      </c>
    </row>
    <row r="47" spans="1:9" ht="20.399999999999999" customHeight="1" x14ac:dyDescent="0.3">
      <c r="A47" s="13"/>
      <c r="B47" s="4"/>
      <c r="C47" s="4"/>
    </row>
    <row r="48" spans="1:9" ht="20.399999999999999" customHeight="1" x14ac:dyDescent="0.3">
      <c r="A48" s="13"/>
      <c r="B48" s="4"/>
      <c r="C48" s="4"/>
    </row>
    <row r="49" spans="1:3" ht="20.399999999999999" customHeight="1" x14ac:dyDescent="0.3">
      <c r="A49" s="13"/>
      <c r="B49" s="4"/>
      <c r="C49" s="4"/>
    </row>
    <row r="50" spans="1:3" ht="20.399999999999999" customHeight="1" x14ac:dyDescent="0.3">
      <c r="A50" s="13"/>
      <c r="B50" s="4"/>
      <c r="C50" s="4"/>
    </row>
    <row r="51" spans="1:3" ht="20.399999999999999" customHeight="1" x14ac:dyDescent="0.3">
      <c r="B51" s="4"/>
      <c r="C51" s="4"/>
    </row>
    <row r="52" spans="1:3" ht="20.399999999999999" customHeight="1" x14ac:dyDescent="0.3">
      <c r="B52" s="4"/>
      <c r="C52" s="4"/>
    </row>
    <row r="53" spans="1:3" ht="20.399999999999999" customHeight="1" x14ac:dyDescent="0.3">
      <c r="B53" s="4"/>
      <c r="C53" s="4"/>
    </row>
    <row r="54" spans="1:3" ht="20.399999999999999" customHeight="1" x14ac:dyDescent="0.3">
      <c r="B54" s="4"/>
      <c r="C54" s="4"/>
    </row>
    <row r="55" spans="1:3" ht="20.399999999999999" customHeight="1" x14ac:dyDescent="0.3">
      <c r="B55" s="4"/>
      <c r="C55" s="4"/>
    </row>
    <row r="56" spans="1:3" ht="20.399999999999999" customHeight="1" x14ac:dyDescent="0.3">
      <c r="B56" s="4"/>
      <c r="C56" s="4"/>
    </row>
    <row r="57" spans="1:3" ht="20.399999999999999" customHeight="1" x14ac:dyDescent="0.3">
      <c r="B57" s="4"/>
      <c r="C57" s="4"/>
    </row>
    <row r="58" spans="1:3" ht="20.399999999999999" customHeight="1" x14ac:dyDescent="0.3">
      <c r="B58" s="4"/>
      <c r="C58" s="4"/>
    </row>
  </sheetData>
  <mergeCells count="18">
    <mergeCell ref="A40:H40"/>
    <mergeCell ref="A39:H39"/>
    <mergeCell ref="B44:C44"/>
    <mergeCell ref="B43:C43"/>
    <mergeCell ref="B42:C42"/>
    <mergeCell ref="B41:C41"/>
    <mergeCell ref="B36:C36"/>
    <mergeCell ref="B35:C35"/>
    <mergeCell ref="B34:C34"/>
    <mergeCell ref="B33:C33"/>
    <mergeCell ref="B32:C32"/>
    <mergeCell ref="B31:C31"/>
    <mergeCell ref="A2:B2"/>
    <mergeCell ref="A3:B3"/>
    <mergeCell ref="B30:C30"/>
    <mergeCell ref="B29:C29"/>
    <mergeCell ref="A5:I5"/>
    <mergeCell ref="F29:I33"/>
  </mergeCells>
  <pageMargins left="0.7" right="0.7" top="0.75" bottom="0.75" header="0.3" footer="0.3"/>
  <pageSetup scale="67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D7B6-F3CF-47DD-83FE-0E66B5A71C91}">
  <dimension ref="A1:M58"/>
  <sheetViews>
    <sheetView tabSelected="1" workbookViewId="0">
      <selection activeCell="D7" sqref="D7"/>
    </sheetView>
  </sheetViews>
  <sheetFormatPr defaultRowHeight="15.6" x14ac:dyDescent="0.3"/>
  <cols>
    <col min="1" max="1" width="7.33203125" style="2" customWidth="1"/>
    <col min="2" max="3" width="28.44140625" style="2" customWidth="1"/>
    <col min="4" max="8" width="12" style="2" customWidth="1"/>
    <col min="9" max="13" width="11.109375" style="2" customWidth="1"/>
    <col min="14" max="16384" width="8.88671875" style="3"/>
  </cols>
  <sheetData>
    <row r="1" spans="1:13" ht="20.399999999999999" customHeight="1" x14ac:dyDescent="0.3">
      <c r="A1" s="1" t="s">
        <v>23</v>
      </c>
    </row>
    <row r="2" spans="1:13" ht="20.399999999999999" customHeight="1" x14ac:dyDescent="0.3">
      <c r="A2" s="49" t="s">
        <v>16</v>
      </c>
      <c r="B2" s="49"/>
      <c r="C2" s="37"/>
    </row>
    <row r="3" spans="1:13" ht="20.399999999999999" customHeight="1" x14ac:dyDescent="0.3">
      <c r="A3" s="49" t="s">
        <v>17</v>
      </c>
      <c r="B3" s="49"/>
      <c r="C3" s="38"/>
      <c r="D3" s="5"/>
      <c r="E3" s="5"/>
      <c r="F3" s="5"/>
      <c r="G3" s="5"/>
      <c r="H3" s="5"/>
    </row>
    <row r="4" spans="1:13" ht="20.399999999999999" customHeight="1" thickBot="1" x14ac:dyDescent="0.35">
      <c r="C4" s="6"/>
    </row>
    <row r="5" spans="1:13" ht="20.399999999999999" customHeight="1" thickBot="1" x14ac:dyDescent="0.35">
      <c r="A5" s="50" t="s">
        <v>22</v>
      </c>
      <c r="B5" s="51"/>
      <c r="C5" s="51"/>
      <c r="D5" s="51"/>
      <c r="E5" s="51"/>
      <c r="F5" s="51"/>
      <c r="G5" s="51"/>
      <c r="H5" s="51"/>
      <c r="I5" s="52"/>
    </row>
    <row r="6" spans="1:13" s="8" customFormat="1" ht="66" customHeight="1" x14ac:dyDescent="0.3">
      <c r="A6" s="18" t="s">
        <v>1</v>
      </c>
      <c r="B6" s="19" t="s">
        <v>2</v>
      </c>
      <c r="C6" s="19" t="s">
        <v>5</v>
      </c>
      <c r="D6" s="20" t="s">
        <v>0</v>
      </c>
      <c r="E6" s="20" t="s">
        <v>19</v>
      </c>
      <c r="F6" s="20" t="s">
        <v>21</v>
      </c>
      <c r="G6" s="20" t="s">
        <v>61</v>
      </c>
      <c r="H6" s="20" t="s">
        <v>49</v>
      </c>
      <c r="I6" s="21" t="s">
        <v>50</v>
      </c>
      <c r="J6" s="7"/>
      <c r="K6" s="7"/>
      <c r="L6" s="7"/>
      <c r="M6" s="7"/>
    </row>
    <row r="7" spans="1:13" ht="20.399999999999999" customHeight="1" x14ac:dyDescent="0.3">
      <c r="A7" s="25"/>
      <c r="B7" s="26"/>
      <c r="C7" s="27"/>
      <c r="D7" s="28"/>
      <c r="E7" s="28" t="str">
        <f>IF(D7&gt;24,"Y","N")</f>
        <v>N</v>
      </c>
      <c r="F7" s="28"/>
      <c r="G7" s="28"/>
      <c r="H7" s="29"/>
      <c r="I7" s="30"/>
    </row>
    <row r="8" spans="1:13" ht="20.399999999999999" customHeight="1" x14ac:dyDescent="0.3">
      <c r="A8" s="25"/>
      <c r="B8" s="26"/>
      <c r="C8" s="27"/>
      <c r="D8" s="28"/>
      <c r="E8" s="28" t="str">
        <f t="shared" ref="E8:E24" si="0">IF(D8&gt;24,"Y","N")</f>
        <v>N</v>
      </c>
      <c r="F8" s="28"/>
      <c r="G8" s="28"/>
      <c r="H8" s="29"/>
      <c r="I8" s="30"/>
    </row>
    <row r="9" spans="1:13" ht="20.399999999999999" customHeight="1" x14ac:dyDescent="0.3">
      <c r="A9" s="25"/>
      <c r="B9" s="26"/>
      <c r="C9" s="27"/>
      <c r="D9" s="28"/>
      <c r="E9" s="28" t="str">
        <f t="shared" si="0"/>
        <v>N</v>
      </c>
      <c r="F9" s="28"/>
      <c r="G9" s="28"/>
      <c r="H9" s="29"/>
      <c r="I9" s="30"/>
    </row>
    <row r="10" spans="1:13" ht="20.399999999999999" customHeight="1" x14ac:dyDescent="0.3">
      <c r="A10" s="25"/>
      <c r="B10" s="26"/>
      <c r="C10" s="27"/>
      <c r="D10" s="28"/>
      <c r="E10" s="28" t="str">
        <f t="shared" si="0"/>
        <v>N</v>
      </c>
      <c r="F10" s="28"/>
      <c r="G10" s="28"/>
      <c r="H10" s="29"/>
      <c r="I10" s="30"/>
    </row>
    <row r="11" spans="1:13" ht="20.399999999999999" customHeight="1" x14ac:dyDescent="0.3">
      <c r="A11" s="25"/>
      <c r="B11" s="26"/>
      <c r="C11" s="27"/>
      <c r="D11" s="28"/>
      <c r="E11" s="28" t="str">
        <f t="shared" si="0"/>
        <v>N</v>
      </c>
      <c r="F11" s="28"/>
      <c r="G11" s="28"/>
      <c r="H11" s="29"/>
      <c r="I11" s="30"/>
    </row>
    <row r="12" spans="1:13" ht="20.399999999999999" customHeight="1" x14ac:dyDescent="0.3">
      <c r="A12" s="25"/>
      <c r="B12" s="26"/>
      <c r="C12" s="27"/>
      <c r="D12" s="28"/>
      <c r="E12" s="28" t="str">
        <f t="shared" si="0"/>
        <v>N</v>
      </c>
      <c r="F12" s="28"/>
      <c r="G12" s="28"/>
      <c r="H12" s="29"/>
      <c r="I12" s="30"/>
    </row>
    <row r="13" spans="1:13" ht="20.399999999999999" customHeight="1" x14ac:dyDescent="0.3">
      <c r="A13" s="25"/>
      <c r="B13" s="26"/>
      <c r="C13" s="27"/>
      <c r="D13" s="28"/>
      <c r="E13" s="28" t="str">
        <f t="shared" si="0"/>
        <v>N</v>
      </c>
      <c r="F13" s="28"/>
      <c r="G13" s="28"/>
      <c r="H13" s="29"/>
      <c r="I13" s="30"/>
    </row>
    <row r="14" spans="1:13" ht="20.399999999999999" customHeight="1" x14ac:dyDescent="0.3">
      <c r="A14" s="25"/>
      <c r="B14" s="26"/>
      <c r="C14" s="27"/>
      <c r="D14" s="28"/>
      <c r="E14" s="28" t="str">
        <f t="shared" si="0"/>
        <v>N</v>
      </c>
      <c r="F14" s="28"/>
      <c r="G14" s="28"/>
      <c r="H14" s="29"/>
      <c r="I14" s="30"/>
    </row>
    <row r="15" spans="1:13" ht="20.399999999999999" customHeight="1" x14ac:dyDescent="0.3">
      <c r="A15" s="25"/>
      <c r="B15" s="26"/>
      <c r="C15" s="27"/>
      <c r="D15" s="28"/>
      <c r="E15" s="28" t="str">
        <f t="shared" si="0"/>
        <v>N</v>
      </c>
      <c r="F15" s="28"/>
      <c r="G15" s="28"/>
      <c r="H15" s="29"/>
      <c r="I15" s="30"/>
    </row>
    <row r="16" spans="1:13" ht="20.399999999999999" customHeight="1" x14ac:dyDescent="0.3">
      <c r="A16" s="25"/>
      <c r="B16" s="26"/>
      <c r="C16" s="27"/>
      <c r="D16" s="28"/>
      <c r="E16" s="28" t="str">
        <f t="shared" si="0"/>
        <v>N</v>
      </c>
      <c r="F16" s="28"/>
      <c r="G16" s="28"/>
      <c r="H16" s="29"/>
      <c r="I16" s="30"/>
    </row>
    <row r="17" spans="1:13" ht="20.399999999999999" customHeight="1" x14ac:dyDescent="0.3">
      <c r="A17" s="25"/>
      <c r="B17" s="26"/>
      <c r="C17" s="27"/>
      <c r="D17" s="28"/>
      <c r="E17" s="28" t="str">
        <f t="shared" si="0"/>
        <v>N</v>
      </c>
      <c r="F17" s="28"/>
      <c r="G17" s="28"/>
      <c r="H17" s="29"/>
      <c r="I17" s="30"/>
    </row>
    <row r="18" spans="1:13" ht="20.399999999999999" customHeight="1" x14ac:dyDescent="0.3">
      <c r="A18" s="25"/>
      <c r="B18" s="26"/>
      <c r="C18" s="27"/>
      <c r="D18" s="28"/>
      <c r="E18" s="28" t="str">
        <f t="shared" si="0"/>
        <v>N</v>
      </c>
      <c r="F18" s="28"/>
      <c r="G18" s="28"/>
      <c r="H18" s="29"/>
      <c r="I18" s="30"/>
    </row>
    <row r="19" spans="1:13" ht="20.399999999999999" customHeight="1" x14ac:dyDescent="0.3">
      <c r="A19" s="25"/>
      <c r="B19" s="26"/>
      <c r="C19" s="27"/>
      <c r="D19" s="28"/>
      <c r="E19" s="28" t="str">
        <f t="shared" si="0"/>
        <v>N</v>
      </c>
      <c r="F19" s="28"/>
      <c r="G19" s="28"/>
      <c r="H19" s="29"/>
      <c r="I19" s="30"/>
    </row>
    <row r="20" spans="1:13" ht="20.399999999999999" customHeight="1" x14ac:dyDescent="0.3">
      <c r="A20" s="25"/>
      <c r="B20" s="26"/>
      <c r="C20" s="27"/>
      <c r="D20" s="28"/>
      <c r="E20" s="28" t="str">
        <f t="shared" si="0"/>
        <v>N</v>
      </c>
      <c r="F20" s="28"/>
      <c r="G20" s="28"/>
      <c r="H20" s="29"/>
      <c r="I20" s="30"/>
    </row>
    <row r="21" spans="1:13" ht="20.399999999999999" customHeight="1" x14ac:dyDescent="0.3">
      <c r="A21" s="25"/>
      <c r="B21" s="26"/>
      <c r="C21" s="27"/>
      <c r="D21" s="28"/>
      <c r="E21" s="28" t="str">
        <f t="shared" si="0"/>
        <v>N</v>
      </c>
      <c r="F21" s="28"/>
      <c r="G21" s="28"/>
      <c r="H21" s="29"/>
      <c r="I21" s="30"/>
    </row>
    <row r="22" spans="1:13" ht="20.399999999999999" customHeight="1" x14ac:dyDescent="0.3">
      <c r="A22" s="25"/>
      <c r="B22" s="26"/>
      <c r="C22" s="27"/>
      <c r="D22" s="28"/>
      <c r="E22" s="28" t="str">
        <f t="shared" si="0"/>
        <v>N</v>
      </c>
      <c r="F22" s="28"/>
      <c r="G22" s="28"/>
      <c r="H22" s="29"/>
      <c r="I22" s="30"/>
    </row>
    <row r="23" spans="1:13" ht="20.399999999999999" customHeight="1" x14ac:dyDescent="0.3">
      <c r="A23" s="25"/>
      <c r="B23" s="26"/>
      <c r="C23" s="27"/>
      <c r="D23" s="28"/>
      <c r="E23" s="28" t="str">
        <f t="shared" si="0"/>
        <v>N</v>
      </c>
      <c r="F23" s="28"/>
      <c r="G23" s="28"/>
      <c r="H23" s="29"/>
      <c r="I23" s="30"/>
    </row>
    <row r="24" spans="1:13" ht="20.399999999999999" customHeight="1" thickBot="1" x14ac:dyDescent="0.35">
      <c r="A24" s="31"/>
      <c r="B24" s="32"/>
      <c r="C24" s="33"/>
      <c r="D24" s="34"/>
      <c r="E24" s="34" t="str">
        <f t="shared" si="0"/>
        <v>N</v>
      </c>
      <c r="F24" s="34"/>
      <c r="G24" s="34"/>
      <c r="H24" s="35"/>
      <c r="I24" s="36"/>
    </row>
    <row r="25" spans="1:13" ht="20.399999999999999" customHeight="1" x14ac:dyDescent="0.3">
      <c r="H25" s="3"/>
      <c r="I25" s="3"/>
    </row>
    <row r="26" spans="1:13" ht="20.399999999999999" customHeight="1" x14ac:dyDescent="0.3">
      <c r="A26" s="47" t="s">
        <v>18</v>
      </c>
      <c r="B26" s="47"/>
      <c r="C26" s="3"/>
      <c r="D26" s="39">
        <f>COUNT(D7:D24)</f>
        <v>0</v>
      </c>
      <c r="H26" s="24" t="s">
        <v>40</v>
      </c>
      <c r="I26" s="39">
        <f>SUM(I7:I24)</f>
        <v>0</v>
      </c>
    </row>
    <row r="27" spans="1:13" ht="20.399999999999999" customHeight="1" x14ac:dyDescent="0.3">
      <c r="A27" s="47"/>
      <c r="B27" s="47"/>
      <c r="C27" s="3"/>
      <c r="D27" s="22"/>
    </row>
    <row r="28" spans="1:13" ht="20.399999999999999" customHeight="1" thickBot="1" x14ac:dyDescent="0.35">
      <c r="A28" s="1" t="s">
        <v>57</v>
      </c>
      <c r="B28" s="47"/>
      <c r="C28" s="3"/>
      <c r="D28" s="14"/>
    </row>
    <row r="29" spans="1:13" ht="20.399999999999999" customHeight="1" x14ac:dyDescent="0.3">
      <c r="A29" s="10" t="s">
        <v>27</v>
      </c>
      <c r="B29" s="48" t="s">
        <v>41</v>
      </c>
      <c r="C29" s="48"/>
      <c r="D29" s="40" t="e">
        <f>AVERAGEIFS(D7:D24, I7:I24, "1")</f>
        <v>#DIV/0!</v>
      </c>
      <c r="F29" s="53" t="s">
        <v>59</v>
      </c>
      <c r="G29" s="54"/>
      <c r="H29" s="54"/>
      <c r="I29" s="55"/>
    </row>
    <row r="30" spans="1:13" ht="20.399999999999999" customHeight="1" x14ac:dyDescent="0.3">
      <c r="A30" s="10" t="s">
        <v>28</v>
      </c>
      <c r="B30" s="48" t="s">
        <v>38</v>
      </c>
      <c r="C30" s="48"/>
      <c r="D30" s="39">
        <v>3</v>
      </c>
      <c r="F30" s="56"/>
      <c r="G30" s="57"/>
      <c r="H30" s="57"/>
      <c r="I30" s="58"/>
      <c r="M30" s="46"/>
    </row>
    <row r="31" spans="1:13" ht="20.399999999999999" customHeight="1" x14ac:dyDescent="0.3">
      <c r="A31" s="10" t="s">
        <v>29</v>
      </c>
      <c r="B31" s="48" t="s">
        <v>35</v>
      </c>
      <c r="C31" s="48"/>
      <c r="D31" s="40" t="e">
        <f>D29/D30</f>
        <v>#DIV/0!</v>
      </c>
      <c r="F31" s="56"/>
      <c r="G31" s="57"/>
      <c r="H31" s="57"/>
      <c r="I31" s="58"/>
    </row>
    <row r="32" spans="1:13" ht="20.399999999999999" customHeight="1" x14ac:dyDescent="0.3">
      <c r="A32" s="10" t="s">
        <v>30</v>
      </c>
      <c r="B32" s="48" t="s">
        <v>51</v>
      </c>
      <c r="C32" s="48"/>
      <c r="D32" s="39">
        <f>I26</f>
        <v>0</v>
      </c>
      <c r="F32" s="56"/>
      <c r="G32" s="57"/>
      <c r="H32" s="57"/>
      <c r="I32" s="58"/>
    </row>
    <row r="33" spans="1:9" ht="20.399999999999999" customHeight="1" thickBot="1" x14ac:dyDescent="0.35">
      <c r="A33" s="10" t="s">
        <v>31</v>
      </c>
      <c r="B33" s="48" t="s">
        <v>52</v>
      </c>
      <c r="C33" s="48"/>
      <c r="D33" s="41" t="e">
        <f>D31*D32</f>
        <v>#DIV/0!</v>
      </c>
      <c r="F33" s="59"/>
      <c r="G33" s="60"/>
      <c r="H33" s="60"/>
      <c r="I33" s="61"/>
    </row>
    <row r="34" spans="1:9" ht="20.399999999999999" customHeight="1" x14ac:dyDescent="0.3">
      <c r="A34" s="10" t="s">
        <v>32</v>
      </c>
      <c r="B34" s="48" t="s">
        <v>53</v>
      </c>
      <c r="C34" s="48"/>
      <c r="D34" s="39">
        <v>23</v>
      </c>
      <c r="F34" s="23"/>
      <c r="G34" s="23"/>
      <c r="H34" s="23"/>
    </row>
    <row r="35" spans="1:9" ht="20.399999999999999" customHeight="1" x14ac:dyDescent="0.3">
      <c r="A35" s="10" t="s">
        <v>33</v>
      </c>
      <c r="B35" s="48" t="s">
        <v>36</v>
      </c>
      <c r="C35" s="48"/>
      <c r="D35" s="41" t="e">
        <f>ROUND(D33-D34,0)</f>
        <v>#DIV/0!</v>
      </c>
      <c r="F35" s="23"/>
      <c r="G35" s="23"/>
      <c r="H35" s="23"/>
    </row>
    <row r="36" spans="1:9" ht="20.399999999999999" customHeight="1" x14ac:dyDescent="0.3">
      <c r="A36" s="10" t="s">
        <v>34</v>
      </c>
      <c r="B36" s="48" t="s">
        <v>60</v>
      </c>
      <c r="C36" s="48"/>
      <c r="D36" s="42">
        <f>D32*100</f>
        <v>0</v>
      </c>
      <c r="F36" s="23"/>
      <c r="G36" s="23"/>
      <c r="H36" s="23"/>
    </row>
    <row r="37" spans="1:9" ht="20.399999999999999" customHeight="1" x14ac:dyDescent="0.3">
      <c r="B37" s="46"/>
      <c r="C37" s="46"/>
      <c r="D37" s="12"/>
      <c r="F37" s="46"/>
    </row>
    <row r="38" spans="1:9" ht="20.399999999999999" customHeight="1" x14ac:dyDescent="0.3">
      <c r="A38" s="15" t="s">
        <v>58</v>
      </c>
      <c r="B38" s="46"/>
      <c r="C38" s="46"/>
    </row>
    <row r="39" spans="1:9" ht="20.399999999999999" customHeight="1" x14ac:dyDescent="0.3">
      <c r="A39" s="49" t="s">
        <v>42</v>
      </c>
      <c r="B39" s="49"/>
      <c r="C39" s="49"/>
      <c r="D39" s="49"/>
      <c r="E39" s="49"/>
      <c r="F39" s="49"/>
      <c r="G39" s="49"/>
      <c r="H39" s="49"/>
    </row>
    <row r="40" spans="1:9" ht="20.399999999999999" customHeight="1" x14ac:dyDescent="0.3">
      <c r="A40" s="49" t="s">
        <v>37</v>
      </c>
      <c r="B40" s="49"/>
      <c r="C40" s="49"/>
      <c r="D40" s="49"/>
      <c r="E40" s="49"/>
      <c r="F40" s="49"/>
      <c r="G40" s="49"/>
      <c r="H40" s="49"/>
    </row>
    <row r="41" spans="1:9" ht="20.399999999999999" customHeight="1" x14ac:dyDescent="0.3">
      <c r="A41" s="10" t="s">
        <v>43</v>
      </c>
      <c r="B41" s="48" t="s">
        <v>39</v>
      </c>
      <c r="C41" s="48"/>
      <c r="D41" s="39"/>
    </row>
    <row r="42" spans="1:9" ht="20.399999999999999" customHeight="1" x14ac:dyDescent="0.3">
      <c r="A42" s="10" t="s">
        <v>44</v>
      </c>
      <c r="B42" s="48" t="s">
        <v>47</v>
      </c>
      <c r="C42" s="48"/>
      <c r="D42" s="43">
        <f>D41*43560</f>
        <v>0</v>
      </c>
    </row>
    <row r="43" spans="1:9" ht="20.399999999999999" customHeight="1" x14ac:dyDescent="0.3">
      <c r="A43" s="10" t="s">
        <v>45</v>
      </c>
      <c r="B43" s="48" t="s">
        <v>48</v>
      </c>
      <c r="C43" s="48"/>
      <c r="D43" s="44">
        <f>D42/5000</f>
        <v>0</v>
      </c>
    </row>
    <row r="44" spans="1:9" ht="20.399999999999999" customHeight="1" x14ac:dyDescent="0.3">
      <c r="A44" s="10" t="s">
        <v>46</v>
      </c>
      <c r="B44" s="48" t="s">
        <v>55</v>
      </c>
      <c r="C44" s="48"/>
      <c r="D44" s="45">
        <f>D43*300</f>
        <v>0</v>
      </c>
    </row>
    <row r="45" spans="1:9" ht="20.399999999999999" customHeight="1" x14ac:dyDescent="0.3">
      <c r="A45" s="10"/>
      <c r="B45" s="46"/>
      <c r="C45" s="46"/>
      <c r="D45" s="16"/>
    </row>
    <row r="46" spans="1:9" ht="20.399999999999999" customHeight="1" x14ac:dyDescent="0.3">
      <c r="A46" s="10"/>
      <c r="B46" s="47" t="s">
        <v>56</v>
      </c>
      <c r="C46" s="46"/>
      <c r="D46" s="17">
        <f>D36+D44</f>
        <v>0</v>
      </c>
    </row>
    <row r="47" spans="1:9" ht="20.399999999999999" customHeight="1" x14ac:dyDescent="0.3">
      <c r="A47" s="46"/>
      <c r="B47" s="46"/>
      <c r="C47" s="46"/>
    </row>
    <row r="48" spans="1:9" ht="20.399999999999999" customHeight="1" x14ac:dyDescent="0.3">
      <c r="A48" s="46"/>
      <c r="B48" s="46"/>
      <c r="C48" s="46"/>
    </row>
    <row r="49" spans="1:3" ht="20.399999999999999" customHeight="1" x14ac:dyDescent="0.3">
      <c r="A49" s="46"/>
      <c r="B49" s="46"/>
      <c r="C49" s="46"/>
    </row>
    <row r="50" spans="1:3" ht="20.399999999999999" customHeight="1" x14ac:dyDescent="0.3">
      <c r="A50" s="46"/>
      <c r="B50" s="46"/>
      <c r="C50" s="46"/>
    </row>
    <row r="51" spans="1:3" ht="20.399999999999999" customHeight="1" x14ac:dyDescent="0.3">
      <c r="B51" s="46"/>
      <c r="C51" s="46"/>
    </row>
    <row r="52" spans="1:3" ht="20.399999999999999" customHeight="1" x14ac:dyDescent="0.3">
      <c r="B52" s="46"/>
      <c r="C52" s="46"/>
    </row>
    <row r="53" spans="1:3" ht="20.399999999999999" customHeight="1" x14ac:dyDescent="0.3">
      <c r="B53" s="46"/>
      <c r="C53" s="46"/>
    </row>
    <row r="54" spans="1:3" ht="20.399999999999999" customHeight="1" x14ac:dyDescent="0.3">
      <c r="B54" s="46"/>
      <c r="C54" s="46"/>
    </row>
    <row r="55" spans="1:3" ht="20.399999999999999" customHeight="1" x14ac:dyDescent="0.3">
      <c r="B55" s="46"/>
      <c r="C55" s="46"/>
    </row>
    <row r="56" spans="1:3" ht="20.399999999999999" customHeight="1" x14ac:dyDescent="0.3">
      <c r="B56" s="46"/>
      <c r="C56" s="46"/>
    </row>
    <row r="57" spans="1:3" ht="20.399999999999999" customHeight="1" x14ac:dyDescent="0.3">
      <c r="B57" s="46"/>
      <c r="C57" s="46"/>
    </row>
    <row r="58" spans="1:3" ht="20.399999999999999" customHeight="1" x14ac:dyDescent="0.3">
      <c r="B58" s="46"/>
      <c r="C58" s="46"/>
    </row>
  </sheetData>
  <mergeCells count="18">
    <mergeCell ref="B42:C42"/>
    <mergeCell ref="B43:C43"/>
    <mergeCell ref="B44:C44"/>
    <mergeCell ref="B34:C34"/>
    <mergeCell ref="B35:C35"/>
    <mergeCell ref="B36:C36"/>
    <mergeCell ref="A39:H39"/>
    <mergeCell ref="A40:H40"/>
    <mergeCell ref="B41:C41"/>
    <mergeCell ref="A2:B2"/>
    <mergeCell ref="A3:B3"/>
    <mergeCell ref="A5:I5"/>
    <mergeCell ref="B29:C29"/>
    <mergeCell ref="F29:I33"/>
    <mergeCell ref="B30:C30"/>
    <mergeCell ref="B31:C31"/>
    <mergeCell ref="B32:C32"/>
    <mergeCell ref="B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</vt:lpstr>
      <vt:lpstr>Blank</vt:lpstr>
      <vt:lpstr>Sample!Print_Area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Steinberg</dc:creator>
  <cp:lastModifiedBy>Robyn Steinberg</cp:lastModifiedBy>
  <cp:lastPrinted>2024-03-14T14:15:25Z</cp:lastPrinted>
  <dcterms:created xsi:type="dcterms:W3CDTF">2024-01-31T16:55:57Z</dcterms:created>
  <dcterms:modified xsi:type="dcterms:W3CDTF">2024-11-06T17:21:34Z</dcterms:modified>
</cp:coreProperties>
</file>